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sson\OneDrive\Dokument\"/>
    </mc:Choice>
  </mc:AlternateContent>
  <xr:revisionPtr revIDLastSave="0" documentId="8_{387E1D37-ED7A-4D67-B69C-2F2597E1421E}" xr6:coauthVersionLast="47" xr6:coauthVersionMax="47" xr10:uidLastSave="{00000000-0000-0000-0000-000000000000}"/>
  <bookViews>
    <workbookView xWindow="-120" yWindow="-120" windowWidth="20730" windowHeight="11160" xr2:uid="{299CEE29-C536-4957-B6AB-96028829B576}"/>
  </bookViews>
  <sheets>
    <sheet name="Till Möte" sheetId="2" r:id="rId1"/>
    <sheet name="Analys" sheetId="1" r:id="rId2"/>
  </sheets>
  <definedNames>
    <definedName name="_xlnm.Print_Area" localSheetId="0">'Till Möte'!$A$1:$F$78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  <c r="B9" i="2"/>
  <c r="B13" i="2" s="1"/>
  <c r="E7" i="2"/>
  <c r="E6" i="2"/>
  <c r="D3" i="1"/>
  <c r="D4" i="1"/>
  <c r="D5" i="1"/>
  <c r="D6" i="1"/>
  <c r="D7" i="1"/>
  <c r="D8" i="1"/>
  <c r="D9" i="1"/>
  <c r="D2" i="1"/>
  <c r="G9" i="1"/>
  <c r="C4" i="1"/>
  <c r="C3" i="1"/>
  <c r="C2" i="1"/>
  <c r="H2" i="1"/>
  <c r="H4" i="1"/>
  <c r="H6" i="1"/>
  <c r="H7" i="1"/>
  <c r="H8" i="1"/>
  <c r="F5" i="1"/>
  <c r="H5" i="1" s="1"/>
  <c r="F3" i="1"/>
  <c r="H3" i="1" s="1"/>
  <c r="F2" i="1"/>
  <c r="B5" i="1"/>
  <c r="B9" i="1" s="1"/>
  <c r="E13" i="2" l="1"/>
  <c r="C5" i="1"/>
  <c r="C9" i="1"/>
  <c r="H9" i="1"/>
  <c r="F9" i="1"/>
  <c r="F1048576" i="1" s="1"/>
</calcChain>
</file>

<file path=xl/sharedStrings.xml><?xml version="1.0" encoding="utf-8"?>
<sst xmlns="http://schemas.openxmlformats.org/spreadsheetml/2006/main" count="48" uniqueCount="28">
  <si>
    <t>Inkomster</t>
  </si>
  <si>
    <t>Kommunbidrag</t>
  </si>
  <si>
    <t>Statsbidrag</t>
  </si>
  <si>
    <t>Utdebitering</t>
  </si>
  <si>
    <t>Utgifter/saldo</t>
  </si>
  <si>
    <t>Underhåll vägarbete</t>
  </si>
  <si>
    <t>Underhåll vägmaterial</t>
  </si>
  <si>
    <t>Försäkringar</t>
  </si>
  <si>
    <t>Kontor</t>
  </si>
  <si>
    <t>Ersättning styrelsen</t>
  </si>
  <si>
    <t>Oförutsett</t>
  </si>
  <si>
    <t>Summa</t>
  </si>
  <si>
    <t>Ingående saldo</t>
  </si>
  <si>
    <t>Utgående saldo</t>
  </si>
  <si>
    <t>Efter beslut</t>
  </si>
  <si>
    <t>Innan beslut</t>
  </si>
  <si>
    <t>Påverkan utgående balans efter beslut</t>
  </si>
  <si>
    <t>Högre intäkt pga ej momsberättigad</t>
  </si>
  <si>
    <t>Högre kostnader pga ej momsberättigad</t>
  </si>
  <si>
    <t>Effekt ej momsberättigad</t>
  </si>
  <si>
    <t>Effekt i kassan efter beslut</t>
  </si>
  <si>
    <t>Moms som vi beräknade att få tillbaka (skillnad mellan utg och ing moms)</t>
  </si>
  <si>
    <t>Differens</t>
  </si>
  <si>
    <t>Ing moms på inkommande fakturor som vi skulle få tillbaka</t>
  </si>
  <si>
    <t>Utg moms på utgående fakturor som vi skulle få betala</t>
  </si>
  <si>
    <t>Belopp</t>
  </si>
  <si>
    <t>momsredovisning</t>
  </si>
  <si>
    <t>Justerad budget efter nytt beslut från Högsta förvaltningsdomstolen kring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</si>
</sst>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r_-;\-* #,##0.00\ _k_r_-;_-* &quot;-&quot;??\ _k_r_-;_-@_-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0" fillId="0" borderId="0" xfId="1" applyFo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43" fontId="3" fillId="0" borderId="0" xfId="1" applyFont="1"/>
    <xf numFmtId="0" fontId="4" fillId="0" borderId="0" xfId="0" applyFont="1"/>
    <xf numFmtId="43" fontId="4" fillId="0" borderId="0" xfId="1" applyFont="1"/>
    <xf numFmtId="43" fontId="4" fillId="0" borderId="1" xfId="1" applyFont="1" applyBorder="1"/>
    <xf numFmtId="43" fontId="0" fillId="0" borderId="0" xfId="1" applyFont="1" applyBorder="1" applyAlignment="1">
      <alignment horizontal="left"/>
    </xf>
    <xf numFmtId="43" fontId="2" fillId="0" borderId="0" xfId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3" fontId="3" fillId="0" borderId="1" xfId="1" applyFont="1" applyBorder="1" applyAlignment="1">
      <alignment horizontal="right"/>
    </xf>
    <xf numFmtId="0" fontId="4" fillId="0" borderId="1" xfId="0" applyFont="1" applyBorder="1"/>
    <xf numFmtId="0" fontId="5" fillId="0" borderId="0" xfId="0" applyFont="1"/>
    <xf numFmtId="43" fontId="5" fillId="0" borderId="0" xfId="1" applyFont="1"/>
    <xf numFmtId="0" fontId="6" fillId="0" borderId="0" xfId="0" applyFont="1"/>
    <xf numFmtId="43" fontId="6" fillId="0" borderId="0" xfId="1" applyFont="1"/>
    <xf numFmtId="43" fontId="6" fillId="2" borderId="0" xfId="1" applyFont="1" applyFill="1"/>
    <xf numFmtId="164" fontId="6" fillId="0" borderId="0" xfId="0" applyNumberFormat="1" applyFont="1"/>
    <xf numFmtId="43" fontId="6" fillId="0" borderId="0" xfId="1" applyFont="1" applyAlignment="1">
      <alignment horizontal="left"/>
    </xf>
    <xf numFmtId="43" fontId="6" fillId="0" borderId="1" xfId="1" applyFont="1" applyBorder="1"/>
    <xf numFmtId="43" fontId="5" fillId="2" borderId="0" xfId="1" applyFont="1" applyFill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9585-0316-43AB-B6DA-C8F5A36EEE3E}">
  <dimension ref="A1:J21"/>
  <sheetViews>
    <sheetView tabSelected="1" view="pageBreakPreview" zoomScale="60" zoomScaleNormal="100" workbookViewId="0">
      <selection activeCell="I58" sqref="I58"/>
    </sheetView>
  </sheetViews>
  <sheetFormatPr defaultRowHeight="12.75" x14ac:dyDescent="0.2"/>
  <cols>
    <col min="1" max="1" width="36.7109375" customWidth="1"/>
    <col min="2" max="2" width="19" bestFit="1" customWidth="1"/>
    <col min="3" max="3" width="3" customWidth="1"/>
    <col min="4" max="4" width="35.140625" customWidth="1"/>
    <col min="5" max="5" width="19.5703125" style="1" customWidth="1"/>
    <col min="6" max="6" width="14.85546875" customWidth="1"/>
    <col min="7" max="7" width="13.5703125" bestFit="1" customWidth="1"/>
    <col min="9" max="9" width="13.5703125" bestFit="1" customWidth="1"/>
  </cols>
  <sheetData>
    <row r="1" spans="1:10" ht="20.25" x14ac:dyDescent="0.3">
      <c r="A1" s="4" t="s">
        <v>27</v>
      </c>
      <c r="B1" s="4"/>
      <c r="C1" s="4"/>
      <c r="D1" s="4"/>
      <c r="E1" s="5"/>
      <c r="F1" s="2"/>
      <c r="G1" s="2"/>
    </row>
    <row r="2" spans="1:10" ht="20.25" x14ac:dyDescent="0.3">
      <c r="A2" s="4" t="s">
        <v>26</v>
      </c>
      <c r="B2" s="7"/>
      <c r="C2" s="7"/>
      <c r="D2" s="6"/>
      <c r="E2" s="7"/>
      <c r="F2" s="1"/>
      <c r="G2" s="1"/>
    </row>
    <row r="3" spans="1:10" ht="20.25" x14ac:dyDescent="0.3">
      <c r="A3" s="6"/>
      <c r="B3" s="7"/>
      <c r="C3" s="7"/>
      <c r="D3" s="6"/>
      <c r="E3" s="7"/>
      <c r="F3" s="1"/>
      <c r="G3" s="1"/>
    </row>
    <row r="4" spans="1:10" ht="20.25" x14ac:dyDescent="0.3">
      <c r="A4" s="6"/>
      <c r="B4" s="7"/>
      <c r="C4" s="7"/>
      <c r="D4" s="6"/>
      <c r="E4" s="7"/>
      <c r="F4" s="1"/>
      <c r="G4" s="1"/>
    </row>
    <row r="5" spans="1:10" ht="20.25" x14ac:dyDescent="0.3">
      <c r="A5" s="11" t="s">
        <v>0</v>
      </c>
      <c r="B5" s="12" t="s">
        <v>25</v>
      </c>
      <c r="C5" s="4"/>
      <c r="D5" s="11" t="s">
        <v>4</v>
      </c>
      <c r="E5" s="13" t="s">
        <v>25</v>
      </c>
    </row>
    <row r="6" spans="1:10" ht="20.25" x14ac:dyDescent="0.3">
      <c r="A6" s="6" t="s">
        <v>12</v>
      </c>
      <c r="B6" s="7">
        <v>105197</v>
      </c>
      <c r="C6" s="7"/>
      <c r="D6" s="6" t="s">
        <v>5</v>
      </c>
      <c r="E6" s="7">
        <f>80000*1.25</f>
        <v>100000</v>
      </c>
      <c r="G6" s="3"/>
    </row>
    <row r="7" spans="1:10" ht="20.25" x14ac:dyDescent="0.3">
      <c r="A7" s="6" t="s">
        <v>1</v>
      </c>
      <c r="B7" s="7">
        <v>7543</v>
      </c>
      <c r="C7" s="7"/>
      <c r="D7" s="6" t="s">
        <v>6</v>
      </c>
      <c r="E7" s="7">
        <f>64000*1.25</f>
        <v>80000</v>
      </c>
    </row>
    <row r="8" spans="1:10" ht="20.25" x14ac:dyDescent="0.3">
      <c r="A8" s="6" t="s">
        <v>2</v>
      </c>
      <c r="B8" s="7">
        <v>64063</v>
      </c>
      <c r="C8" s="7"/>
      <c r="D8" s="6" t="s">
        <v>7</v>
      </c>
      <c r="E8" s="7">
        <v>1300</v>
      </c>
    </row>
    <row r="9" spans="1:10" ht="20.25" x14ac:dyDescent="0.3">
      <c r="A9" s="6" t="s">
        <v>3</v>
      </c>
      <c r="B9" s="7">
        <f>96152+24038</f>
        <v>120190</v>
      </c>
      <c r="C9" s="7"/>
      <c r="D9" s="6" t="s">
        <v>8</v>
      </c>
      <c r="E9" s="7">
        <f>4800*1.25</f>
        <v>6000</v>
      </c>
    </row>
    <row r="10" spans="1:10" ht="20.25" x14ac:dyDescent="0.3">
      <c r="A10" s="6"/>
      <c r="B10" s="7"/>
      <c r="C10" s="7"/>
      <c r="D10" s="6" t="s">
        <v>9</v>
      </c>
      <c r="E10" s="7">
        <v>24000</v>
      </c>
    </row>
    <row r="11" spans="1:10" ht="20.25" x14ac:dyDescent="0.3">
      <c r="A11" s="6"/>
      <c r="B11" s="7"/>
      <c r="C11" s="7"/>
      <c r="D11" s="6" t="s">
        <v>10</v>
      </c>
      <c r="E11" s="7">
        <v>10000</v>
      </c>
    </row>
    <row r="12" spans="1:10" s="1" customFormat="1" ht="20.25" x14ac:dyDescent="0.3">
      <c r="A12" s="14"/>
      <c r="B12" s="8"/>
      <c r="C12" s="7"/>
      <c r="D12" s="14" t="s">
        <v>13</v>
      </c>
      <c r="E12" s="8">
        <v>75693</v>
      </c>
      <c r="F12"/>
      <c r="G12"/>
      <c r="H12"/>
      <c r="I12"/>
      <c r="J12"/>
    </row>
    <row r="13" spans="1:10" s="1" customFormat="1" ht="20.25" x14ac:dyDescent="0.3">
      <c r="A13" s="4" t="s">
        <v>11</v>
      </c>
      <c r="B13" s="5">
        <f>SUM(B6:B12)</f>
        <v>296993</v>
      </c>
      <c r="C13" s="5"/>
      <c r="D13" s="4" t="s">
        <v>11</v>
      </c>
      <c r="E13" s="5">
        <f>SUM(E6:E12)</f>
        <v>296993</v>
      </c>
      <c r="F13"/>
      <c r="G13"/>
      <c r="H13"/>
      <c r="I13"/>
      <c r="J13"/>
    </row>
    <row r="14" spans="1:10" s="1" customFormat="1" x14ac:dyDescent="0.2">
      <c r="A14" s="9"/>
      <c r="B14" s="10"/>
      <c r="C14"/>
      <c r="F14"/>
      <c r="G14"/>
      <c r="H14"/>
      <c r="I14"/>
      <c r="J14"/>
    </row>
    <row r="21" spans="1:10" s="1" customFormat="1" x14ac:dyDescent="0.2">
      <c r="A21"/>
      <c r="B21"/>
      <c r="C21"/>
      <c r="F21"/>
      <c r="G21"/>
      <c r="H21"/>
      <c r="I21"/>
      <c r="J21"/>
    </row>
  </sheetData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B605F-AF8A-424B-B2FE-F828F0B11FDF}">
  <dimension ref="A1:J1048576"/>
  <sheetViews>
    <sheetView view="pageBreakPreview" topLeftCell="A20" zoomScale="60" zoomScaleNormal="100" workbookViewId="0">
      <selection activeCell="A19" sqref="A19"/>
    </sheetView>
  </sheetViews>
  <sheetFormatPr defaultRowHeight="12.75" x14ac:dyDescent="0.2"/>
  <cols>
    <col min="1" max="1" width="36.7109375" customWidth="1"/>
    <col min="2" max="2" width="17.140625" bestFit="1" customWidth="1"/>
    <col min="3" max="3" width="21" customWidth="1"/>
    <col min="4" max="4" width="15.5703125" bestFit="1" customWidth="1"/>
    <col min="5" max="5" width="35.140625" customWidth="1"/>
    <col min="6" max="6" width="17.140625" style="1" bestFit="1" customWidth="1"/>
    <col min="7" max="7" width="18" bestFit="1" customWidth="1"/>
    <col min="8" max="8" width="15.5703125" bestFit="1" customWidth="1"/>
    <col min="10" max="10" width="13.5703125" bestFit="1" customWidth="1"/>
  </cols>
  <sheetData>
    <row r="1" spans="1:10" ht="18" x14ac:dyDescent="0.25">
      <c r="A1" s="15" t="s">
        <v>0</v>
      </c>
      <c r="B1" s="15" t="s">
        <v>14</v>
      </c>
      <c r="C1" s="15" t="s">
        <v>15</v>
      </c>
      <c r="D1" s="15" t="s">
        <v>22</v>
      </c>
      <c r="E1" s="15" t="s">
        <v>4</v>
      </c>
      <c r="F1" s="16" t="s">
        <v>14</v>
      </c>
      <c r="G1" s="15" t="s">
        <v>15</v>
      </c>
      <c r="H1" s="15" t="s">
        <v>22</v>
      </c>
    </row>
    <row r="2" spans="1:10" ht="18" x14ac:dyDescent="0.25">
      <c r="A2" s="17" t="s">
        <v>12</v>
      </c>
      <c r="B2" s="18">
        <v>105197</v>
      </c>
      <c r="C2" s="18">
        <f>+B2</f>
        <v>105197</v>
      </c>
      <c r="D2" s="18">
        <f>+B2-C2</f>
        <v>0</v>
      </c>
      <c r="E2" s="17" t="s">
        <v>5</v>
      </c>
      <c r="F2" s="18">
        <f>80000*1.25</f>
        <v>100000</v>
      </c>
      <c r="G2" s="18">
        <v>80000</v>
      </c>
      <c r="H2" s="18">
        <f>+F2-G2</f>
        <v>20000</v>
      </c>
    </row>
    <row r="3" spans="1:10" ht="18" x14ac:dyDescent="0.25">
      <c r="A3" s="17" t="s">
        <v>1</v>
      </c>
      <c r="B3" s="18">
        <v>7543</v>
      </c>
      <c r="C3" s="18">
        <f>+B3</f>
        <v>7543</v>
      </c>
      <c r="D3" s="18">
        <f t="shared" ref="D3:D9" si="0">+B3-C3</f>
        <v>0</v>
      </c>
      <c r="E3" s="17" t="s">
        <v>6</v>
      </c>
      <c r="F3" s="18">
        <f>64000*1.25</f>
        <v>80000</v>
      </c>
      <c r="G3" s="18">
        <v>64000</v>
      </c>
      <c r="H3" s="18">
        <f t="shared" ref="H3:H7" si="1">+F3-G3</f>
        <v>16000</v>
      </c>
    </row>
    <row r="4" spans="1:10" ht="18" x14ac:dyDescent="0.25">
      <c r="A4" s="17" t="s">
        <v>2</v>
      </c>
      <c r="B4" s="18">
        <v>64063</v>
      </c>
      <c r="C4" s="18">
        <f>+B4</f>
        <v>64063</v>
      </c>
      <c r="D4" s="18">
        <f t="shared" si="0"/>
        <v>0</v>
      </c>
      <c r="E4" s="17" t="s">
        <v>7</v>
      </c>
      <c r="F4" s="18">
        <v>1300</v>
      </c>
      <c r="G4" s="18">
        <v>1300</v>
      </c>
      <c r="H4" s="18">
        <f t="shared" si="1"/>
        <v>0</v>
      </c>
    </row>
    <row r="5" spans="1:10" ht="18" x14ac:dyDescent="0.25">
      <c r="A5" s="17" t="s">
        <v>3</v>
      </c>
      <c r="B5" s="18">
        <f>96152+24038</f>
        <v>120190</v>
      </c>
      <c r="C5" s="18">
        <f>B5-24038</f>
        <v>96152</v>
      </c>
      <c r="D5" s="18">
        <f t="shared" si="0"/>
        <v>24038</v>
      </c>
      <c r="E5" s="17" t="s">
        <v>8</v>
      </c>
      <c r="F5" s="18">
        <f>4800*1.25</f>
        <v>6000</v>
      </c>
      <c r="G5" s="18">
        <v>4800</v>
      </c>
      <c r="H5" s="18">
        <f t="shared" si="1"/>
        <v>1200</v>
      </c>
    </row>
    <row r="6" spans="1:10" ht="18" x14ac:dyDescent="0.25">
      <c r="A6" s="17"/>
      <c r="B6" s="18"/>
      <c r="C6" s="18"/>
      <c r="D6" s="18">
        <f t="shared" si="0"/>
        <v>0</v>
      </c>
      <c r="E6" s="17" t="s">
        <v>9</v>
      </c>
      <c r="F6" s="18">
        <v>24000</v>
      </c>
      <c r="G6" s="18">
        <v>24000</v>
      </c>
      <c r="H6" s="18">
        <f t="shared" si="1"/>
        <v>0</v>
      </c>
    </row>
    <row r="7" spans="1:10" ht="18" x14ac:dyDescent="0.25">
      <c r="A7" s="17"/>
      <c r="B7" s="18"/>
      <c r="C7" s="18"/>
      <c r="D7" s="18">
        <f t="shared" si="0"/>
        <v>0</v>
      </c>
      <c r="E7" s="17" t="s">
        <v>10</v>
      </c>
      <c r="F7" s="18">
        <v>10000</v>
      </c>
      <c r="G7" s="18">
        <v>10000</v>
      </c>
      <c r="H7" s="18">
        <f t="shared" si="1"/>
        <v>0</v>
      </c>
    </row>
    <row r="8" spans="1:10" ht="18" x14ac:dyDescent="0.25">
      <c r="A8" s="17"/>
      <c r="B8" s="18"/>
      <c r="C8" s="18"/>
      <c r="D8" s="18">
        <f t="shared" si="0"/>
        <v>0</v>
      </c>
      <c r="E8" s="17" t="s">
        <v>13</v>
      </c>
      <c r="F8" s="18">
        <v>75693</v>
      </c>
      <c r="G8" s="18">
        <v>102017</v>
      </c>
      <c r="H8" s="19">
        <f>+F8-G8</f>
        <v>-26324</v>
      </c>
      <c r="J8" s="3"/>
    </row>
    <row r="9" spans="1:10" ht="18" x14ac:dyDescent="0.25">
      <c r="A9" s="15" t="s">
        <v>11</v>
      </c>
      <c r="B9" s="16">
        <f>SUM(B2:B8)</f>
        <v>296993</v>
      </c>
      <c r="C9" s="16">
        <f>SUM(C2:C8)</f>
        <v>272955</v>
      </c>
      <c r="D9" s="18">
        <f t="shared" si="0"/>
        <v>24038</v>
      </c>
      <c r="E9" s="15" t="s">
        <v>11</v>
      </c>
      <c r="F9" s="16">
        <f>SUM(F2:F8)</f>
        <v>296993</v>
      </c>
      <c r="G9" s="18">
        <f>SUM(G2:G8)</f>
        <v>286117</v>
      </c>
      <c r="H9" s="18">
        <f>SUM(H2:H8)</f>
        <v>10876</v>
      </c>
    </row>
    <row r="10" spans="1:10" ht="18" x14ac:dyDescent="0.25">
      <c r="A10" s="17"/>
      <c r="B10" s="18"/>
      <c r="C10" s="17"/>
      <c r="D10" s="17"/>
      <c r="E10" s="17"/>
      <c r="F10" s="18"/>
      <c r="G10" s="17"/>
      <c r="H10" s="17"/>
    </row>
    <row r="11" spans="1:10" ht="18" x14ac:dyDescent="0.25">
      <c r="A11" s="17"/>
      <c r="B11" s="20"/>
      <c r="C11" s="17"/>
      <c r="D11" s="17"/>
      <c r="E11" s="17"/>
      <c r="F11" s="18"/>
      <c r="G11" s="17"/>
      <c r="H11" s="20"/>
    </row>
    <row r="12" spans="1:10" ht="18" x14ac:dyDescent="0.25">
      <c r="A12" s="17"/>
      <c r="B12" s="17"/>
      <c r="C12" s="17"/>
      <c r="D12" s="17"/>
      <c r="E12" s="17"/>
      <c r="F12" s="18"/>
      <c r="G12" s="17"/>
      <c r="H12" s="17"/>
    </row>
    <row r="13" spans="1:10" ht="18" x14ac:dyDescent="0.25">
      <c r="A13" s="17"/>
      <c r="B13" s="17"/>
      <c r="C13" s="17"/>
      <c r="D13" s="17"/>
      <c r="E13" s="17"/>
      <c r="F13" s="18"/>
      <c r="G13" s="17"/>
      <c r="H13" s="17"/>
    </row>
    <row r="14" spans="1:10" ht="18" x14ac:dyDescent="0.25">
      <c r="A14" s="16" t="s">
        <v>16</v>
      </c>
      <c r="B14" s="18"/>
      <c r="C14" s="17"/>
      <c r="D14" s="17"/>
      <c r="E14" s="17"/>
      <c r="F14" s="18"/>
      <c r="G14" s="17"/>
      <c r="H14" s="17"/>
    </row>
    <row r="15" spans="1:10" ht="18" x14ac:dyDescent="0.25">
      <c r="A15" s="18"/>
      <c r="B15" s="18"/>
      <c r="C15" s="17"/>
      <c r="D15" s="17"/>
      <c r="E15" s="17"/>
      <c r="F15" s="18"/>
      <c r="G15" s="17"/>
      <c r="H15" s="17"/>
    </row>
    <row r="16" spans="1:10" ht="18" x14ac:dyDescent="0.25">
      <c r="A16" s="21" t="s">
        <v>18</v>
      </c>
      <c r="B16" s="18">
        <v>-37200</v>
      </c>
      <c r="C16" s="17" t="s">
        <v>23</v>
      </c>
      <c r="D16" s="17"/>
      <c r="E16" s="17"/>
      <c r="F16" s="18"/>
      <c r="G16" s="17"/>
      <c r="H16" s="17"/>
    </row>
    <row r="17" spans="1:8" ht="18" x14ac:dyDescent="0.25">
      <c r="A17" s="21" t="s">
        <v>17</v>
      </c>
      <c r="B17" s="18">
        <v>24038</v>
      </c>
      <c r="C17" s="17" t="s">
        <v>24</v>
      </c>
      <c r="D17" s="17"/>
      <c r="E17" s="17"/>
      <c r="F17" s="18"/>
      <c r="G17" s="17"/>
      <c r="H17" s="17"/>
    </row>
    <row r="18" spans="1:8" ht="18" x14ac:dyDescent="0.25">
      <c r="A18" s="21" t="s">
        <v>19</v>
      </c>
      <c r="B18" s="22">
        <v>-13162</v>
      </c>
      <c r="C18" s="17" t="s">
        <v>21</v>
      </c>
      <c r="D18" s="17"/>
      <c r="E18" s="18"/>
      <c r="F18" s="18"/>
      <c r="G18" s="17"/>
      <c r="H18" s="17"/>
    </row>
    <row r="19" spans="1:8" ht="18" x14ac:dyDescent="0.25">
      <c r="A19" s="21" t="s">
        <v>20</v>
      </c>
      <c r="B19" s="23">
        <v>-26324</v>
      </c>
      <c r="C19" s="17"/>
      <c r="D19" s="17"/>
      <c r="E19" s="18"/>
      <c r="F19" s="18"/>
      <c r="G19" s="17"/>
      <c r="H19" s="17"/>
    </row>
    <row r="26" spans="1:8" x14ac:dyDescent="0.2">
      <c r="E26" s="1"/>
    </row>
    <row r="1048576" spans="6:6" x14ac:dyDescent="0.2">
      <c r="F1048576" s="1">
        <f>SUM(F9)</f>
        <v>296993</v>
      </c>
    </row>
  </sheetData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Till Möte</vt:lpstr>
      <vt:lpstr>Analys</vt:lpstr>
      <vt:lpstr>'Till Möte'!Utskriftsområde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Pettersson Kristin</dc:creator>
  <cp:lastModifiedBy>Karl-Arne Ericson</cp:lastModifiedBy>
  <cp:lastPrinted>2024-03-18T10:32:40Z</cp:lastPrinted>
  <dcterms:created xsi:type="dcterms:W3CDTF">2024-02-28T13:21:59Z</dcterms:created>
  <dcterms:modified xsi:type="dcterms:W3CDTF">2024-03-26T16:40:51Z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1f37695e-39d4-4745-9d04-cb77c4040c33_Enabled">
    <vt:lpwstr>true</vt:lpwstr>
  </property>
  <property fmtid="{D5CDD505-2E9C-101B-9397-08002B2CF9AE}" pid="5" name="MSIP_Label_1f37695e-39d4-4745-9d04-cb77c4040c33_SetDate">
    <vt:lpwstr>2024-02-28T13:51:35Z</vt:lpwstr>
  </property>
  <property fmtid="{D5CDD505-2E9C-101B-9397-08002B2CF9AE}" pid="6" name="MSIP_Label_1f37695e-39d4-4745-9d04-cb77c4040c33_Method">
    <vt:lpwstr>Privileged</vt:lpwstr>
  </property>
  <property fmtid="{D5CDD505-2E9C-101B-9397-08002B2CF9AE}" pid="7" name="MSIP_Label_1f37695e-39d4-4745-9d04-cb77c4040c33_Name">
    <vt:lpwstr>1f37695e-39d4-4745-9d04-cb77c4040c33</vt:lpwstr>
  </property>
  <property fmtid="{D5CDD505-2E9C-101B-9397-08002B2CF9AE}" pid="8" name="MSIP_Label_1f37695e-39d4-4745-9d04-cb77c4040c33_SiteId">
    <vt:lpwstr>3bc062e4-ac9d-4c17-b4dd-3aad637ff1ac</vt:lpwstr>
  </property>
  <property fmtid="{D5CDD505-2E9C-101B-9397-08002B2CF9AE}" pid="9" name="MSIP_Label_1f37695e-39d4-4745-9d04-cb77c4040c33_ActionId">
    <vt:lpwstr>3c83c2eb-f2bb-4f0d-9546-c7a5beda351b</vt:lpwstr>
  </property>
  <property fmtid="{D5CDD505-2E9C-101B-9397-08002B2CF9AE}" pid="10" name="MSIP_Label_1f37695e-39d4-4745-9d04-cb77c4040c33_ContentBits">
    <vt:lpwstr>0</vt:lpwstr>
  </property>
</Properties>
</file>